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<sst xmlns="http://schemas.openxmlformats.org/spreadsheetml/2006/main" count="99" uniqueCount="76">
  <si>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QUADRO FINANZIARIO RIASSUNTIVO PER INTERVENTO</t>
  </si>
  <si>
    <t>Distretto socio sanitario</t>
  </si>
  <si>
    <t>annualità 2023</t>
  </si>
  <si>
    <t>macroattività Decreto FNPS (Allegato D e SIOSS)</t>
  </si>
  <si>
    <t>Codifica</t>
  </si>
  <si>
    <t>Macrotipologia</t>
  </si>
  <si>
    <t>Denominazione Intervento /servizio</t>
  </si>
  <si>
    <t>Costo totale</t>
  </si>
  <si>
    <t>Cofinaziamento comunale</t>
  </si>
  <si>
    <t>Quota a carico della ASL ( se intervento /servizio di natura socio sanitaria)*</t>
  </si>
  <si>
    <t>Quota assegnata dalla Regione</t>
  </si>
  <si>
    <t>INTERVENTI PER LA DOMICILIARITA’</t>
  </si>
  <si>
    <t>C_1_G2</t>
  </si>
  <si>
    <t>ASSISTENZA DOMICILIARE INTEGRATA CON I SERVIZI SANITARIA</t>
  </si>
  <si>
    <t>Assistenza domiciliare integrata</t>
  </si>
  <si>
    <t>C_3_G1</t>
  </si>
  <si>
    <t>ASSISTENZA DOMICILIARE SOCIO ASSISTENZIALE</t>
  </si>
  <si>
    <t xml:space="preserve">ASSISTENZA DOMICILIARE </t>
  </si>
  <si>
    <t>CENTRI SRVIZI DIURNI E SEMIRESIDENZIALI</t>
  </si>
  <si>
    <t>D2_lA4a</t>
  </si>
  <si>
    <t xml:space="preserve">CENTRO CON FUNZIONI SOCIO ASSISTENZIALE </t>
  </si>
  <si>
    <t>Centri diurni</t>
  </si>
  <si>
    <t>STRUTTURE COMUNITARIE E RESIDENZIALI</t>
  </si>
  <si>
    <t>E8_IA6b</t>
  </si>
  <si>
    <t>INTERGRAZIONE RETTA STRUTTURE SOCIO- SANITARIE RSA + ex art 26</t>
  </si>
  <si>
    <t>Integrazione retta strutture socio - sanitarie</t>
  </si>
  <si>
    <t xml:space="preserve">MISURE PER IL SOSTEGNO E L’INCLUSIONE SOCIALE </t>
  </si>
  <si>
    <t>B_1_IC5a</t>
  </si>
  <si>
    <t>INTEGRAZIONE AL REDDITO</t>
  </si>
  <si>
    <t>Contributi per assistenza economica</t>
  </si>
  <si>
    <t>C_2_G5</t>
  </si>
  <si>
    <t>ASSISTENZA DOMICILIARE INTEGRATA CON I SERVIZI SANITARI</t>
  </si>
  <si>
    <t>ASSEGNI DI CURA - CONTRIBUTI AUTISMO</t>
  </si>
  <si>
    <t>CONTRIBUTI PER ASSISTENZA ECONOMICA  PROVVIDENZE ECONOMICHE DISAGIATI PSICHICI</t>
  </si>
  <si>
    <t>MISURE PER IL SOSTEGNO E L’INCLUSIONE SOCIALE</t>
  </si>
  <si>
    <t>B7_ C1</t>
  </si>
  <si>
    <t>PRONTO INTERVENTO SOCIALE ED INTERVENTI PER LE POVERTA’ ESTREME</t>
  </si>
  <si>
    <t>Ponto intevento sociale ed interventi per la povertà estrema</t>
  </si>
  <si>
    <t>C 3_ G6</t>
  </si>
  <si>
    <t>ALTRI INTERVENTI PER LA DOMICILIARITA’</t>
  </si>
  <si>
    <t>Servizio pasti a domicilio</t>
  </si>
  <si>
    <t>B_2_G1</t>
  </si>
  <si>
    <t>SOSTEGNO SOCIO EDUCATIVO DOMICILIARE</t>
  </si>
  <si>
    <t>Assistenza Domiciliare socio educativa progetto Il Monello</t>
  </si>
  <si>
    <t>B_3_F1</t>
  </si>
  <si>
    <t>SOSTEGNO SOCIO EDUCATIVO SCOLASTICO</t>
  </si>
  <si>
    <t>Sostegno socio educativo scolastico</t>
  </si>
  <si>
    <t xml:space="preserve">ACCESSO VALUTAZIONE E PROGETTAZIONE </t>
  </si>
  <si>
    <t>A 3_ A 2</t>
  </si>
  <si>
    <t>ASSISTENZA E SOSTEGNO A DONNE VITTIME DI VIOLENZA (sportello)</t>
  </si>
  <si>
    <t>Centro Antiviolenza</t>
  </si>
  <si>
    <t>E8_IA6a</t>
  </si>
  <si>
    <t>pagamento - Integrazione retta</t>
  </si>
  <si>
    <t xml:space="preserve">Integrazione retta per prestazioni residenziali socio-assistenziali </t>
  </si>
  <si>
    <t>A _A1</t>
  </si>
  <si>
    <t>SERVIZI DI INFORMAZIONE CONSULENZA E ORIENTAMENTO</t>
  </si>
  <si>
    <t xml:space="preserve"> Segretariato sociale </t>
  </si>
  <si>
    <t>A _A1a</t>
  </si>
  <si>
    <t>SERVIZI DI INFORMAZIONE CONSULENZA E ORIENTAMENTO - PUA</t>
  </si>
  <si>
    <t>Punto Unico di Accesso alle prestazioni socio sanitarie</t>
  </si>
  <si>
    <t>B_4_IB5</t>
  </si>
  <si>
    <t>Supporto alle famiglie e alle reti familiari</t>
  </si>
  <si>
    <t xml:space="preserve">Contributi economici familiare di minori </t>
  </si>
  <si>
    <t>A 2_ D1</t>
  </si>
  <si>
    <t>ATTIVITA' DI SERVIZIO SOCIALE DI SUPPORTO ALLA PERSONA ALLA FAMIGLIA E RETE SOCIALE</t>
  </si>
  <si>
    <t>Servizio sociale professionale</t>
  </si>
  <si>
    <t>AZIONI DI SISTEMA</t>
  </si>
  <si>
    <t>UDP</t>
  </si>
  <si>
    <t xml:space="preserve">UFFICIO DI PIANO
</t>
  </si>
  <si>
    <t>TOTALE SPESA SOCIALE 2023</t>
  </si>
  <si>
    <t>LEPS</t>
  </si>
  <si>
    <t>NO LEPS</t>
  </si>
  <si>
    <t>TOTALE SPESA REGIONE  2023</t>
  </si>
  <si>
    <t>TOTALE SPESA COMUNE DI LADISPOLI 2023</t>
  </si>
  <si>
    <t>TOTALE SPESA COMUNE DI CERVETERI  2023</t>
  </si>
  <si>
    <t>TOTALE SPESA ASL 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</si>
</sst>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#,##0.00&quot; €&quot;;[Red]\-#,##0.00&quot; €&quot;"/>
    <numFmt numFmtId="166" formatCode="_-* #,##0.00_-;\-* #,##0.00_-;_-* \-??_-;_-@_-"/>
  </numFmts>
  <fonts count="37"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top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left" wrapText="1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center"/>
    </xf>
    <xf numFmtId="164" fontId="3" fillId="0" borderId="0" xfId="43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 vertical="top"/>
    </xf>
    <xf numFmtId="164" fontId="2" fillId="33" borderId="1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/>
    </xf>
    <xf numFmtId="164" fontId="2" fillId="33" borderId="1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164" fontId="2" fillId="34" borderId="10" xfId="0" applyNumberFormat="1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 vertical="top"/>
    </xf>
    <xf numFmtId="164" fontId="2" fillId="35" borderId="10" xfId="0" applyNumberFormat="1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vertical="top"/>
    </xf>
    <xf numFmtId="164" fontId="2" fillId="36" borderId="10" xfId="0" applyNumberFormat="1" applyFont="1" applyFill="1" applyBorder="1" applyAlignment="1">
      <alignment vertical="top"/>
    </xf>
    <xf numFmtId="164" fontId="2" fillId="37" borderId="10" xfId="0" applyNumberFormat="1" applyFont="1" applyFill="1" applyBorder="1" applyAlignment="1">
      <alignment vertical="top"/>
    </xf>
    <xf numFmtId="165" fontId="0" fillId="0" borderId="0" xfId="0" applyNumberForma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164" fontId="2" fillId="33" borderId="15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C19">
      <selection activeCell="G33" sqref="G33"/>
    </sheetView>
  </sheetViews>
  <sheetFormatPr defaultColWidth="8.7109375" defaultRowHeight="12.75"/>
  <cols>
    <col min="1" max="1" width="27.421875" style="1" customWidth="1"/>
    <col min="2" max="2" width="12.00390625" style="2" customWidth="1"/>
    <col min="3" max="3" width="33.00390625" style="1" customWidth="1"/>
    <col min="4" max="4" width="41.8515625" style="1" customWidth="1"/>
    <col min="5" max="5" width="21.28125" style="1" customWidth="1"/>
    <col min="6" max="6" width="23.57421875" style="3" customWidth="1"/>
    <col min="7" max="7" width="20.421875" style="1" customWidth="1"/>
    <col min="8" max="8" width="17.421875" style="3" customWidth="1"/>
    <col min="9" max="9" width="19.00390625" style="0" customWidth="1"/>
    <col min="10" max="10" width="18.7109375" style="0" customWidth="1"/>
  </cols>
  <sheetData>
    <row r="1" spans="1:8" ht="25.5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8" ht="14.25">
      <c r="A2" s="4" t="s">
        <v>1</v>
      </c>
      <c r="B2" s="49"/>
      <c r="C2" s="49"/>
      <c r="D2" s="49"/>
      <c r="E2" s="49"/>
      <c r="F2" s="49"/>
      <c r="G2" s="49"/>
      <c r="H2" s="49"/>
    </row>
    <row r="3" spans="1:8" ht="15">
      <c r="A3" s="6" t="s">
        <v>2</v>
      </c>
      <c r="B3" s="50"/>
      <c r="C3" s="50"/>
      <c r="D3" s="50"/>
      <c r="E3" s="50"/>
      <c r="F3" s="50"/>
      <c r="G3" s="50"/>
      <c r="H3" s="50"/>
    </row>
    <row r="4" spans="1:8" ht="62.25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9" t="s">
        <v>8</v>
      </c>
      <c r="G4" s="7" t="s">
        <v>9</v>
      </c>
      <c r="H4" s="9" t="s">
        <v>10</v>
      </c>
    </row>
    <row r="5" spans="1:9" ht="48.75" customHeight="1">
      <c r="A5" s="10" t="s">
        <v>11</v>
      </c>
      <c r="B5" s="8" t="s">
        <v>12</v>
      </c>
      <c r="C5" s="11" t="s">
        <v>13</v>
      </c>
      <c r="D5" s="6" t="s">
        <v>14</v>
      </c>
      <c r="E5" s="12">
        <f aca="true" t="shared" si="0" ref="E5:E22">F5+G5+H5</f>
        <v>380000</v>
      </c>
      <c r="F5" s="13"/>
      <c r="G5" s="12"/>
      <c r="H5" s="12">
        <v>380000</v>
      </c>
      <c r="I5" s="14"/>
    </row>
    <row r="6" spans="1:9" ht="48.75" customHeight="1">
      <c r="A6" s="10" t="s">
        <v>11</v>
      </c>
      <c r="B6" s="8" t="s">
        <v>15</v>
      </c>
      <c r="C6" s="11" t="s">
        <v>16</v>
      </c>
      <c r="D6" s="6" t="s">
        <v>17</v>
      </c>
      <c r="E6" s="12">
        <f t="shared" si="0"/>
        <v>965748</v>
      </c>
      <c r="F6" s="12">
        <v>965748</v>
      </c>
      <c r="G6" s="12"/>
      <c r="H6" s="13"/>
      <c r="I6" s="15"/>
    </row>
    <row r="7" spans="1:9" ht="39.75" customHeight="1">
      <c r="A7" s="10" t="s">
        <v>18</v>
      </c>
      <c r="B7" s="8" t="s">
        <v>19</v>
      </c>
      <c r="C7" s="11" t="s">
        <v>20</v>
      </c>
      <c r="D7" s="6" t="s">
        <v>21</v>
      </c>
      <c r="E7" s="12">
        <f t="shared" si="0"/>
        <v>243000</v>
      </c>
      <c r="F7" s="12"/>
      <c r="G7" s="16"/>
      <c r="H7" s="12">
        <v>243000</v>
      </c>
      <c r="I7" s="14"/>
    </row>
    <row r="8" spans="1:9" ht="49.5" customHeight="1">
      <c r="A8" s="10" t="s">
        <v>22</v>
      </c>
      <c r="B8" s="8" t="s">
        <v>23</v>
      </c>
      <c r="C8" s="17" t="s">
        <v>24</v>
      </c>
      <c r="D8" s="18" t="s">
        <v>25</v>
      </c>
      <c r="E8" s="12">
        <f t="shared" si="0"/>
        <v>1277411.26</v>
      </c>
      <c r="F8" s="12">
        <v>638705.63</v>
      </c>
      <c r="H8" s="12">
        <v>638705.63</v>
      </c>
      <c r="I8" s="14"/>
    </row>
    <row r="9" spans="1:9" ht="33.75" customHeight="1">
      <c r="A9" s="10" t="s">
        <v>26</v>
      </c>
      <c r="B9" s="8" t="s">
        <v>27</v>
      </c>
      <c r="C9" s="17" t="s">
        <v>28</v>
      </c>
      <c r="D9" s="11" t="s">
        <v>29</v>
      </c>
      <c r="E9" s="12">
        <f t="shared" si="0"/>
        <v>126266</v>
      </c>
      <c r="F9" s="12">
        <v>126266</v>
      </c>
      <c r="G9" s="16"/>
      <c r="H9" s="13"/>
      <c r="I9" s="15"/>
    </row>
    <row r="10" spans="1:10" ht="29.25" customHeight="1">
      <c r="A10" s="19" t="s">
        <v>11</v>
      </c>
      <c r="B10" s="8" t="s">
        <v>30</v>
      </c>
      <c r="C10" s="17" t="s">
        <v>31</v>
      </c>
      <c r="D10" s="11" t="s">
        <v>32</v>
      </c>
      <c r="E10" s="12">
        <f t="shared" si="0"/>
        <v>1246278.03</v>
      </c>
      <c r="F10" s="13"/>
      <c r="G10" s="5"/>
      <c r="H10" s="12">
        <v>1246278.03</v>
      </c>
      <c r="I10" s="14"/>
      <c r="J10" s="20"/>
    </row>
    <row r="11" spans="1:9" ht="29.25" customHeight="1">
      <c r="A11" s="19" t="s">
        <v>26</v>
      </c>
      <c r="B11" s="8" t="s">
        <v>27</v>
      </c>
      <c r="C11" s="17" t="s">
        <v>28</v>
      </c>
      <c r="D11" s="11" t="s">
        <v>33</v>
      </c>
      <c r="E11" s="12">
        <f t="shared" si="0"/>
        <v>84924.03</v>
      </c>
      <c r="F11" s="13"/>
      <c r="H11" s="12">
        <v>84924.03</v>
      </c>
      <c r="I11" s="14"/>
    </row>
    <row r="12" spans="1:9" ht="45" customHeight="1">
      <c r="A12" s="21" t="s">
        <v>34</v>
      </c>
      <c r="B12" s="8" t="s">
        <v>35</v>
      </c>
      <c r="C12" s="17" t="s">
        <v>36</v>
      </c>
      <c r="D12" s="11" t="s">
        <v>37</v>
      </c>
      <c r="E12" s="12">
        <f t="shared" si="0"/>
        <v>10544.43</v>
      </c>
      <c r="F12" s="12"/>
      <c r="G12" s="12"/>
      <c r="H12" s="12">
        <v>10544.43</v>
      </c>
      <c r="I12" s="14"/>
    </row>
    <row r="13" spans="1:9" ht="30.75">
      <c r="A13" s="10" t="s">
        <v>11</v>
      </c>
      <c r="B13" s="8" t="s">
        <v>38</v>
      </c>
      <c r="C13" s="17" t="s">
        <v>39</v>
      </c>
      <c r="D13" s="11" t="s">
        <v>40</v>
      </c>
      <c r="E13" s="12">
        <f t="shared" si="0"/>
        <v>64000</v>
      </c>
      <c r="F13" s="12">
        <v>64000</v>
      </c>
      <c r="G13" s="12"/>
      <c r="H13" s="12"/>
      <c r="I13" s="20"/>
    </row>
    <row r="14" spans="1:9" ht="46.5" customHeight="1">
      <c r="A14" s="21" t="s">
        <v>34</v>
      </c>
      <c r="B14" s="8" t="s">
        <v>41</v>
      </c>
      <c r="C14" s="17" t="s">
        <v>42</v>
      </c>
      <c r="D14" s="11" t="s">
        <v>43</v>
      </c>
      <c r="E14" s="12">
        <f t="shared" si="0"/>
        <v>130000</v>
      </c>
      <c r="F14" s="12"/>
      <c r="G14" s="12"/>
      <c r="H14" s="12">
        <v>130000</v>
      </c>
      <c r="I14" s="14"/>
    </row>
    <row r="15" spans="1:9" ht="33" customHeight="1">
      <c r="A15" s="22" t="s">
        <v>34</v>
      </c>
      <c r="B15" s="8" t="s">
        <v>44</v>
      </c>
      <c r="C15" s="17" t="s">
        <v>45</v>
      </c>
      <c r="D15" s="11" t="s">
        <v>46</v>
      </c>
      <c r="E15" s="12">
        <f t="shared" si="0"/>
        <v>883000</v>
      </c>
      <c r="F15" s="12">
        <v>883000</v>
      </c>
      <c r="G15" s="12"/>
      <c r="H15" s="12"/>
      <c r="I15" s="14"/>
    </row>
    <row r="16" spans="1:9" ht="46.5">
      <c r="A16" s="23" t="s">
        <v>47</v>
      </c>
      <c r="B16" s="8" t="s">
        <v>48</v>
      </c>
      <c r="C16" s="17" t="s">
        <v>49</v>
      </c>
      <c r="D16" s="17" t="s">
        <v>50</v>
      </c>
      <c r="E16" s="12">
        <f t="shared" si="0"/>
        <v>34000</v>
      </c>
      <c r="G16" s="12">
        <v>10000</v>
      </c>
      <c r="H16" s="12">
        <v>24000</v>
      </c>
      <c r="I16" s="14"/>
    </row>
    <row r="17" spans="1:9" ht="36.75" customHeight="1">
      <c r="A17" s="22" t="s">
        <v>22</v>
      </c>
      <c r="B17" s="8" t="s">
        <v>51</v>
      </c>
      <c r="C17" s="17" t="s">
        <v>52</v>
      </c>
      <c r="D17" s="17" t="s">
        <v>53</v>
      </c>
      <c r="E17" s="12">
        <f t="shared" si="0"/>
        <v>961814.39</v>
      </c>
      <c r="F17" s="12">
        <v>847068</v>
      </c>
      <c r="H17" s="12">
        <v>114746.39</v>
      </c>
      <c r="I17" s="14"/>
    </row>
    <row r="18" spans="1:9" ht="34.5" customHeight="1">
      <c r="A18" s="22" t="s">
        <v>47</v>
      </c>
      <c r="B18" s="8" t="s">
        <v>54</v>
      </c>
      <c r="C18" s="17" t="s">
        <v>55</v>
      </c>
      <c r="D18" s="17" t="s">
        <v>56</v>
      </c>
      <c r="E18" s="12">
        <f t="shared" si="0"/>
        <v>54000</v>
      </c>
      <c r="F18" s="12">
        <v>54000</v>
      </c>
      <c r="G18" s="12"/>
      <c r="H18" s="12"/>
      <c r="I18" s="14"/>
    </row>
    <row r="19" spans="1:9" ht="51.75" customHeight="1">
      <c r="A19" s="22" t="s">
        <v>47</v>
      </c>
      <c r="B19" s="8" t="s">
        <v>57</v>
      </c>
      <c r="C19" s="17" t="s">
        <v>58</v>
      </c>
      <c r="D19" s="17" t="s">
        <v>59</v>
      </c>
      <c r="E19" s="12">
        <f t="shared" si="0"/>
        <v>37029.33</v>
      </c>
      <c r="F19" s="12"/>
      <c r="G19" s="12"/>
      <c r="H19" s="12">
        <v>37029.33</v>
      </c>
      <c r="I19" s="14"/>
    </row>
    <row r="20" spans="1:8" ht="30.75">
      <c r="A20" s="24" t="s">
        <v>34</v>
      </c>
      <c r="B20" s="25" t="s">
        <v>60</v>
      </c>
      <c r="C20" s="26" t="s">
        <v>61</v>
      </c>
      <c r="D20" s="26" t="s">
        <v>62</v>
      </c>
      <c r="E20" s="12">
        <f t="shared" si="0"/>
        <v>54450.3</v>
      </c>
      <c r="F20" s="27"/>
      <c r="G20" s="27"/>
      <c r="H20" s="12">
        <v>54450.3</v>
      </c>
    </row>
    <row r="21" spans="1:9" ht="46.5">
      <c r="A21" s="28" t="s">
        <v>47</v>
      </c>
      <c r="B21" s="8" t="s">
        <v>63</v>
      </c>
      <c r="C21" s="17" t="s">
        <v>64</v>
      </c>
      <c r="D21" s="17" t="s">
        <v>65</v>
      </c>
      <c r="E21" s="12">
        <f t="shared" si="0"/>
        <v>310000</v>
      </c>
      <c r="F21" s="12">
        <v>126000</v>
      </c>
      <c r="G21" s="12"/>
      <c r="H21" s="27">
        <v>184000</v>
      </c>
      <c r="I21" s="20"/>
    </row>
    <row r="22" spans="1:9" ht="30.75">
      <c r="A22" s="28" t="s">
        <v>66</v>
      </c>
      <c r="B22" s="29" t="s">
        <v>67</v>
      </c>
      <c r="C22" s="28" t="s">
        <v>68</v>
      </c>
      <c r="D22" s="28" t="s">
        <v>68</v>
      </c>
      <c r="E22" s="12">
        <f t="shared" si="0"/>
        <v>100000</v>
      </c>
      <c r="F22"/>
      <c r="G22" s="53"/>
      <c r="H22" s="55">
        <v>100000</v>
      </c>
      <c r="I22" s="14"/>
    </row>
    <row r="23" spans="4:9" ht="15">
      <c r="D23" s="30" t="s">
        <v>69</v>
      </c>
      <c r="E23" s="12">
        <f>SUM(E5:E22)</f>
        <v>6962465.77</v>
      </c>
      <c r="F23" s="12">
        <f>SUM(F5:F22)</f>
        <v>3704787.63</v>
      </c>
      <c r="G23" s="12">
        <f>SUM(G5:G22)</f>
        <v>10000</v>
      </c>
      <c r="H23" s="54">
        <f>SUM(H5:H22)</f>
        <v>3247678.14</v>
      </c>
      <c r="I23" s="14"/>
    </row>
    <row r="24" spans="4:9" ht="15">
      <c r="D24" s="31"/>
      <c r="E24" s="31"/>
      <c r="F24" s="32"/>
      <c r="G24" s="31"/>
      <c r="H24" s="33"/>
      <c r="I24" s="14"/>
    </row>
    <row r="25" spans="4:9" ht="15">
      <c r="D25" s="32"/>
      <c r="E25" s="32"/>
      <c r="F25" s="32"/>
      <c r="G25" s="32"/>
      <c r="H25" s="15"/>
      <c r="I25" s="14"/>
    </row>
    <row r="26" spans="4:9" ht="15">
      <c r="D26" s="31"/>
      <c r="E26" s="31"/>
      <c r="F26" s="34"/>
      <c r="G26" s="14"/>
      <c r="H26" s="52"/>
      <c r="I26" s="14"/>
    </row>
    <row r="27" spans="4:9" ht="15">
      <c r="D27" s="35"/>
      <c r="E27" s="35"/>
      <c r="F27" s="15"/>
      <c r="G27" s="15"/>
      <c r="H27" s="14"/>
      <c r="I27" s="14"/>
    </row>
    <row r="28" spans="7:9" ht="15">
      <c r="G28" s="14"/>
      <c r="H28" s="14"/>
      <c r="I28" s="14"/>
    </row>
    <row r="29" spans="7:9" ht="15">
      <c r="G29" s="14"/>
      <c r="H29" s="14"/>
      <c r="I29" s="14"/>
    </row>
    <row r="30" spans="4:9" ht="15">
      <c r="D30" s="36" t="s">
        <v>69</v>
      </c>
      <c r="E30" s="36" t="s">
        <v>70</v>
      </c>
      <c r="F30" s="51" t="s">
        <v>71</v>
      </c>
      <c r="G30" s="37"/>
      <c r="H30" s="14"/>
      <c r="I30" s="38"/>
    </row>
    <row r="31" spans="3:9" ht="15">
      <c r="C31" s="34"/>
      <c r="D31" s="39">
        <f>E23</f>
        <v>6962465.77</v>
      </c>
      <c r="E31" s="39">
        <f>D31-F31</f>
        <v>5891015.47</v>
      </c>
      <c r="F31" s="39">
        <v>1071450.3</v>
      </c>
      <c r="G31" s="34"/>
      <c r="H31" s="15"/>
      <c r="I31" s="40"/>
    </row>
    <row r="32" spans="4:6" ht="15">
      <c r="D32" s="41" t="s">
        <v>72</v>
      </c>
      <c r="E32" s="41" t="s">
        <v>70</v>
      </c>
      <c r="F32" s="42" t="s">
        <v>71</v>
      </c>
    </row>
    <row r="33" spans="4:7" ht="15">
      <c r="D33" s="43">
        <f>H23</f>
        <v>3247678.14</v>
      </c>
      <c r="E33" s="44">
        <f>D33-F33</f>
        <v>2984303.81</v>
      </c>
      <c r="F33" s="44">
        <v>263374.33</v>
      </c>
      <c r="G33" s="3"/>
    </row>
    <row r="34" spans="4:6" ht="15">
      <c r="D34" s="43" t="s">
        <v>73</v>
      </c>
      <c r="E34" s="43" t="s">
        <v>70</v>
      </c>
      <c r="F34" s="43" t="s">
        <v>71</v>
      </c>
    </row>
    <row r="35" spans="4:7" ht="15">
      <c r="D35" s="43">
        <v>1794654</v>
      </c>
      <c r="E35" s="43">
        <v>1428654</v>
      </c>
      <c r="F35" s="43">
        <v>330000</v>
      </c>
      <c r="G35" s="3"/>
    </row>
    <row r="36" spans="4:6" ht="15">
      <c r="D36" s="45" t="s">
        <v>74</v>
      </c>
      <c r="E36" s="45" t="s">
        <v>70</v>
      </c>
      <c r="F36" s="45" t="s">
        <v>71</v>
      </c>
    </row>
    <row r="37" spans="4:6" ht="15">
      <c r="D37" s="45">
        <f>E37+F37</f>
        <v>1910133.61</v>
      </c>
      <c r="E37" s="45">
        <v>1357133.61</v>
      </c>
      <c r="F37" s="45">
        <v>553000</v>
      </c>
    </row>
    <row r="38" spans="4:6" ht="15">
      <c r="D38" s="46" t="s">
        <v>75</v>
      </c>
      <c r="E38" s="46" t="s">
        <v>70</v>
      </c>
      <c r="F38" s="46" t="s">
        <v>71</v>
      </c>
    </row>
    <row r="39" spans="4:6" ht="15">
      <c r="D39" s="46">
        <v>10000</v>
      </c>
      <c r="E39" s="46"/>
      <c r="F39" s="46">
        <v>10000</v>
      </c>
    </row>
    <row r="40" ht="12.75">
      <c r="D40" s="3"/>
    </row>
    <row r="44" ht="12.75">
      <c r="D44" s="47"/>
    </row>
  </sheetData>
  <sheetProtection selectLockedCells="1" selectUnlockedCells="1"/>
  <mergeCells count="3">
    <mergeCell ref="A1:H1"/>
    <mergeCell ref="B2:H2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2021-05-26T14:26:24Z</dcterms:modified>
  <cp:category/>
  <cp:version/>
  <cp:contentType/>
  <cp:contentStatus/>
</cp:coreProperties>
</file>